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Ülekantavad/Erakorraline ylek/"/>
    </mc:Choice>
  </mc:AlternateContent>
  <xr:revisionPtr revIDLastSave="477" documentId="13_ncr:1_{43B07AF5-8484-453C-AC81-08714147D4E4}" xr6:coauthVersionLast="47" xr6:coauthVersionMax="47" xr10:uidLastSave="{E1764BE8-382D-47FE-AC13-451A465686AC}"/>
  <bookViews>
    <workbookView xWindow="28680" yWindow="1620" windowWidth="29040" windowHeight="15720" xr2:uid="{00000000-000D-0000-FFFF-FFFF00000000}"/>
  </bookViews>
  <sheets>
    <sheet name="Asutuste_lõikes_erak_ylek_2024" sheetId="3" r:id="rId1"/>
  </sheets>
  <definedNames>
    <definedName name="_xlnm._FilterDatabase" localSheetId="0" hidden="1">Asutuste_lõikes_erak_ylek_2024!$A$7:$X$35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3" l="1"/>
  <c r="Q5" i="3"/>
  <c r="R5" i="3"/>
  <c r="W5" i="3"/>
  <c r="P5" i="3"/>
  <c r="S21" i="3" l="1"/>
  <c r="T21" i="3" s="1"/>
  <c r="U21" i="3" s="1"/>
  <c r="S20" i="3"/>
  <c r="T20" i="3" s="1"/>
  <c r="U20" i="3" s="1"/>
  <c r="S19" i="3"/>
  <c r="T19" i="3" s="1"/>
  <c r="S18" i="3"/>
  <c r="S27" i="3"/>
  <c r="T27" i="3" s="1"/>
  <c r="V27" i="3" s="1"/>
  <c r="S26" i="3"/>
  <c r="T26" i="3" s="1"/>
  <c r="V26" i="3" s="1"/>
  <c r="T18" i="3" l="1"/>
  <c r="S23" i="3"/>
  <c r="T23" i="3" s="1"/>
  <c r="V23" i="3" s="1"/>
  <c r="V22" i="3"/>
  <c r="S5" i="3" l="1"/>
  <c r="V18" i="3"/>
  <c r="V5" i="3" s="1"/>
  <c r="T5" i="3"/>
  <c r="U25" i="3"/>
  <c r="U5" i="3"/>
</calcChain>
</file>

<file path=xl/sharedStrings.xml><?xml version="1.0" encoding="utf-8"?>
<sst xmlns="http://schemas.openxmlformats.org/spreadsheetml/2006/main" count="450" uniqueCount="136">
  <si>
    <t>Programm</t>
  </si>
  <si>
    <t>Majanduslik sisu</t>
  </si>
  <si>
    <t>Lõplik eelarve</t>
  </si>
  <si>
    <t>Üle toodud eelnevast aastast</t>
  </si>
  <si>
    <t>Erakorraline ülekandmine</t>
  </si>
  <si>
    <t>Asutus_nimi</t>
  </si>
  <si>
    <t>Majandus- ja Kommunikatsiooniministeeriumi valitsemisala</t>
  </si>
  <si>
    <t>Investeeringud</t>
  </si>
  <si>
    <t>20</t>
  </si>
  <si>
    <t>Kulud</t>
  </si>
  <si>
    <t>N10</t>
  </si>
  <si>
    <t>Majandus- ja Kommunikatsiooniministeerium</t>
  </si>
  <si>
    <t>IY</t>
  </si>
  <si>
    <t>IYDA</t>
  </si>
  <si>
    <t>Digiühiskond</t>
  </si>
  <si>
    <t>Digiühiskonna programm</t>
  </si>
  <si>
    <t>N70</t>
  </si>
  <si>
    <t>Tarbijakaitse ja Tehnilise Järelevalve Amet</t>
  </si>
  <si>
    <t>IYDA0201</t>
  </si>
  <si>
    <t>Riikliku küberturvalisuse juhtimine ja koordineerimine</t>
  </si>
  <si>
    <t>IYDA0102</t>
  </si>
  <si>
    <t>Digiriigi alusbaasi kindlustamine</t>
  </si>
  <si>
    <t>IYDA0301</t>
  </si>
  <si>
    <t>Õigusruumi tagamine</t>
  </si>
  <si>
    <t>TI</t>
  </si>
  <si>
    <t>Teadus- ja arendustegevus ning ettevõtlus</t>
  </si>
  <si>
    <t>TIEK</t>
  </si>
  <si>
    <t>Ettevõtluskeskkond</t>
  </si>
  <si>
    <t>TIEK0102</t>
  </si>
  <si>
    <t>Ettevõtete konkurentsivõime ja ekspordi edendamine</t>
  </si>
  <si>
    <t>Ettevõtluse arendamise soodustamine</t>
  </si>
  <si>
    <t>TIEK0103</t>
  </si>
  <si>
    <t>Tehnoloogia- ja arendusmahukate investeeringute soodustamine</t>
  </si>
  <si>
    <t>IN005001</t>
  </si>
  <si>
    <t>Suurinvestori investeeringutoetus</t>
  </si>
  <si>
    <t>XX</t>
  </si>
  <si>
    <t>Valitsemisala</t>
  </si>
  <si>
    <t>Asutuse kood</t>
  </si>
  <si>
    <t>Eelarve liik</t>
  </si>
  <si>
    <t>Eelarve objekti kood</t>
  </si>
  <si>
    <t>Märkused</t>
  </si>
  <si>
    <t>Tulemus-valdkond</t>
  </si>
  <si>
    <t>Programmi-tegevuse kood</t>
  </si>
  <si>
    <t>TI020101</t>
  </si>
  <si>
    <t>Ettevõtete innovatsiooni-, digi- ja rohepöörde soodustamine</t>
  </si>
  <si>
    <t>Teadmussiirde programm</t>
  </si>
  <si>
    <t>TI02</t>
  </si>
  <si>
    <t>KOKKU</t>
  </si>
  <si>
    <t>Lisa 2</t>
  </si>
  <si>
    <t>eurodes</t>
  </si>
  <si>
    <t>* andmed 15.01.2025 seisuga, mis võivad muutuda</t>
  </si>
  <si>
    <t>2024. aasta riigieelarve jäägid</t>
  </si>
  <si>
    <t>Jääkide 2025. aastasse üle viimine</t>
  </si>
  <si>
    <t>(1)</t>
  </si>
  <si>
    <t>(2)</t>
  </si>
  <si>
    <t>(3)</t>
  </si>
  <si>
    <t>(4)=(1)-(3)</t>
  </si>
  <si>
    <t>(5)</t>
  </si>
  <si>
    <t>(6)</t>
  </si>
  <si>
    <t>HE</t>
  </si>
  <si>
    <t>Heaolu</t>
  </si>
  <si>
    <t>HE01</t>
  </si>
  <si>
    <t>Tööturuprogramm</t>
  </si>
  <si>
    <t>45</t>
  </si>
  <si>
    <t>SE000003</t>
  </si>
  <si>
    <t>Rahvusvahelised liikmemaksud</t>
  </si>
  <si>
    <t>55</t>
  </si>
  <si>
    <t>50</t>
  </si>
  <si>
    <t>VR070021</t>
  </si>
  <si>
    <t>Reisiparvlaev Estonia uuringute jätkam</t>
  </si>
  <si>
    <t>HE010101</t>
  </si>
  <si>
    <t>Tööturuvaldkonna arendamine</t>
  </si>
  <si>
    <t>HE010103</t>
  </si>
  <si>
    <t>Tööelu kvaliteedi arendamine</t>
  </si>
  <si>
    <t>TIEK0104</t>
  </si>
  <si>
    <t>Konto</t>
  </si>
  <si>
    <t>XX Tulemusvaldkond</t>
  </si>
  <si>
    <t>XX Programm</t>
  </si>
  <si>
    <t>XX Programmi tegevus</t>
  </si>
  <si>
    <t>15</t>
  </si>
  <si>
    <t>SR070091</t>
  </si>
  <si>
    <t>Küberturvalisuse taseme tõstmine</t>
  </si>
  <si>
    <t>2025. aastal muutusid seoses ministeeriumite töö ümberkorraldamisega programm ja pr_tegevuse kood - uus kood on TIEK0106</t>
  </si>
  <si>
    <r>
      <t>Täitmine</t>
    </r>
    <r>
      <rPr>
        <b/>
        <sz val="11"/>
        <color rgb="FFFF0000"/>
        <rFont val="Times New Roman"/>
        <family val="1"/>
        <charset val="186"/>
      </rPr>
      <t>*</t>
    </r>
  </si>
  <si>
    <r>
      <t>Kasutamata eelarve jääk</t>
    </r>
    <r>
      <rPr>
        <b/>
        <sz val="11"/>
        <color rgb="FFFF0000"/>
        <rFont val="Times New Roman"/>
        <family val="1"/>
        <charset val="186"/>
      </rPr>
      <t>*</t>
    </r>
  </si>
  <si>
    <r>
      <t>Võimalik üle viia järgmisesse aastasse</t>
    </r>
    <r>
      <rPr>
        <b/>
        <sz val="11"/>
        <color rgb="FFFF0000"/>
        <rFont val="Times New Roman"/>
        <family val="1"/>
        <charset val="186"/>
      </rPr>
      <t>*</t>
    </r>
  </si>
  <si>
    <t>Muud toetused</t>
  </si>
  <si>
    <t>Tööjõukulud</t>
  </si>
  <si>
    <t>Majandamiskulud</t>
  </si>
  <si>
    <t>Materiaalse ja immateriaalse põhivara soetused</t>
  </si>
  <si>
    <t>N50</t>
  </si>
  <si>
    <t>IYDA0203</t>
  </si>
  <si>
    <t>Küberturvalisuse tagamine</t>
  </si>
  <si>
    <t>SR070112</t>
  </si>
  <si>
    <t>Laiapindne riigikaitse</t>
  </si>
  <si>
    <t>Tulemusvaldkond_nimi</t>
  </si>
  <si>
    <t>Programm_nimi</t>
  </si>
  <si>
    <t>Programmi tegevus_nimi</t>
  </si>
  <si>
    <t>Riigi Infosüsteemi Amet</t>
  </si>
  <si>
    <t>Riigi Info- ja Kommunikatsioonitehnoloogia Keskus</t>
  </si>
  <si>
    <t>NA0</t>
  </si>
  <si>
    <t>SR070001</t>
  </si>
  <si>
    <t>IT vajaku kompenseerimine 7</t>
  </si>
  <si>
    <t>Aktiga JuDi valitsemisalale üle antavad vahendid</t>
  </si>
  <si>
    <t>(7)</t>
  </si>
  <si>
    <r>
      <rPr>
        <b/>
        <sz val="11"/>
        <rFont val="Times New Roman"/>
        <family val="1"/>
        <charset val="186"/>
      </rPr>
      <t xml:space="preserve">Konto_nimi </t>
    </r>
    <r>
      <rPr>
        <sz val="10"/>
        <rFont val="Times New Roman"/>
        <family val="1"/>
        <charset val="186"/>
      </rPr>
      <t>(minimaalselt eelarveklassifikaatori määruse lisas toodud detailsuses)</t>
    </r>
  </si>
  <si>
    <t>Eelarve objekt_nimi</t>
  </si>
  <si>
    <t>2025. aastal muutus pr_tegevuse kood - uus kood on HE010103</t>
  </si>
  <si>
    <t>2025. aastal muutus pr_tegevuse kood - uus kood on TIEK0105</t>
  </si>
  <si>
    <t>2025. aastal muutus pr_tegevuse kood - uus kood on TIEK0106</t>
  </si>
  <si>
    <t>2025. aastal muutusid seoses ministeeriumite töö ümberkorraldamisega programm ja pr_tegevuse kood - uus kood on TIEK0105</t>
  </si>
  <si>
    <t>(8)</t>
  </si>
  <si>
    <t>Aktiga ReMi valitsemisalast vastuvõetud vahendid</t>
  </si>
  <si>
    <t>NF0</t>
  </si>
  <si>
    <t>Maa- ja Ruumiamet</t>
  </si>
  <si>
    <t>Elukeskkond, liikuvus ja merendus</t>
  </si>
  <si>
    <t>EL</t>
  </si>
  <si>
    <t>ELMR</t>
  </si>
  <si>
    <t>Maa ja ruumiloome programm</t>
  </si>
  <si>
    <t>ELMR0102</t>
  </si>
  <si>
    <t>Maakasutuspoliitika kujundamine ja elluviimine</t>
  </si>
  <si>
    <t>OR070016</t>
  </si>
  <si>
    <t>Hoonestusõiguse seadmine</t>
  </si>
  <si>
    <t>OR070065</t>
  </si>
  <si>
    <t>Maareformi kulutuste katteks</t>
  </si>
  <si>
    <t>OR070135</t>
  </si>
  <si>
    <t>Õigusvastaselt võõrandatud maa tagastami</t>
  </si>
  <si>
    <t>OR070165</t>
  </si>
  <si>
    <t>OR070455</t>
  </si>
  <si>
    <t>Maareform ja ettevõtluse arendamine</t>
  </si>
  <si>
    <t>ELMR0103</t>
  </si>
  <si>
    <t>Ruumiandmete hõive, analüüsid ja kättesaadavaks tegemine</t>
  </si>
  <si>
    <t>SR070110</t>
  </si>
  <si>
    <t>Maa-ameti ümberkorraldamise kulud</t>
  </si>
  <si>
    <t>Vahendite ülekandmine MKMi valitsemisala eelarvesse on tingitud ministeeriumite töö ümberkorraldamisest</t>
  </si>
  <si>
    <t>majandus- ja tööstusministri käskkirja  ""Majandus- ja Kommunikatsiooniministeeriumi valitsemisala 2024. eelarveaastal kasutamata jäänud vahendite 2025. eelarveaastasse ülekandmine" muutmine"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</si>
</sst>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8"/>
      <name val="Aptos Narrow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color indexed="8"/>
      <name val="Aptos Narrow"/>
      <family val="2"/>
      <scheme val="minor"/>
    </font>
    <font>
      <sz val="12"/>
      <color rgb="FF0000FF"/>
      <name val="Times New Roman"/>
      <family val="1"/>
      <charset val="186"/>
    </font>
    <font>
      <sz val="11"/>
      <color rgb="FF0000FF"/>
      <name val="Aptos Narrow"/>
      <family val="2"/>
      <scheme val="minor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5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/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3" fontId="15" fillId="3" borderId="11" xfId="0" applyNumberFormat="1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6" fillId="0" borderId="1" xfId="0" applyFont="1" applyBorder="1"/>
    <xf numFmtId="3" fontId="16" fillId="0" borderId="1" xfId="0" applyNumberFormat="1" applyFont="1" applyBorder="1"/>
    <xf numFmtId="0" fontId="16" fillId="0" borderId="0" xfId="0" applyFont="1"/>
    <xf numFmtId="3" fontId="16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5" fillId="0" borderId="1" xfId="1" applyFont="1" applyBorder="1"/>
    <xf numFmtId="0" fontId="17" fillId="0" borderId="1" xfId="0" applyFont="1" applyBorder="1"/>
    <xf numFmtId="3" fontId="0" fillId="0" borderId="0" xfId="0" applyNumberFormat="1"/>
    <xf numFmtId="0" fontId="18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 wrapText="1"/>
    </xf>
    <xf numFmtId="0" fontId="5" fillId="0" borderId="1" xfId="0" quotePrefix="1" applyFont="1" applyBorder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5" fillId="0" borderId="3" xfId="0" quotePrefix="1" applyNumberFormat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1" xfId="0" applyFont="1" applyBorder="1"/>
    <xf numFmtId="3" fontId="2" fillId="0" borderId="13" xfId="0" applyNumberFormat="1" applyFont="1" applyBorder="1"/>
    <xf numFmtId="3" fontId="2" fillId="0" borderId="3" xfId="0" applyNumberFormat="1" applyFont="1" applyBorder="1"/>
    <xf numFmtId="49" fontId="20" fillId="7" borderId="1" xfId="0" applyNumberFormat="1" applyFont="1" applyFill="1" applyBorder="1" applyAlignment="1">
      <alignment horizontal="left"/>
    </xf>
    <xf numFmtId="49" fontId="20" fillId="7" borderId="1" xfId="0" applyNumberFormat="1" applyFont="1" applyFill="1" applyBorder="1" applyAlignment="1">
      <alignment horizontal="left" vertical="center"/>
    </xf>
    <xf numFmtId="0" fontId="20" fillId="7" borderId="1" xfId="0" applyFont="1" applyFill="1" applyBorder="1" applyAlignment="1">
      <alignment horizontal="left"/>
    </xf>
    <xf numFmtId="0" fontId="18" fillId="0" borderId="13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3" fontId="15" fillId="2" borderId="6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15" fillId="6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3" fontId="15" fillId="3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Normaallaad" xfId="0" builtinId="0"/>
    <cellStyle name="Normaallaad 2" xfId="1" xr:uid="{D339737B-A6D9-4137-BCE9-B75F22FB9FF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0872-61CB-42C8-89F5-2F665FACFC05}">
  <dimension ref="A1:X38"/>
  <sheetViews>
    <sheetView tabSelected="1" topLeftCell="J1" zoomScaleNormal="100" workbookViewId="0">
      <selection activeCell="U4" sqref="U4"/>
    </sheetView>
  </sheetViews>
  <sheetFormatPr defaultRowHeight="14.6" x14ac:dyDescent="0.4"/>
  <cols>
    <col min="1" max="1" width="14.15234375" bestFit="1" customWidth="1"/>
    <col min="2" max="2" width="7.84375" style="29" customWidth="1"/>
    <col min="3" max="3" width="24.07421875" customWidth="1"/>
    <col min="4" max="4" width="9.765625" style="6" customWidth="1"/>
    <col min="5" max="5" width="20.69140625" customWidth="1"/>
    <col min="6" max="6" width="10.69140625" style="6" customWidth="1"/>
    <col min="7" max="7" width="22.53515625" customWidth="1"/>
    <col min="8" max="8" width="13.53515625" style="6" customWidth="1"/>
    <col min="9" max="9" width="33.15234375" customWidth="1"/>
    <col min="10" max="10" width="13.921875" customWidth="1"/>
    <col min="11" max="12" width="8" customWidth="1"/>
    <col min="13" max="13" width="16.4609375" customWidth="1"/>
    <col min="14" max="14" width="12" customWidth="1"/>
    <col min="15" max="15" width="34.3828125" customWidth="1"/>
    <col min="16" max="16" width="11.84375" customWidth="1"/>
    <col min="17" max="17" width="12" customWidth="1"/>
    <col min="18" max="18" width="10.69140625" customWidth="1"/>
    <col min="19" max="19" width="13" customWidth="1"/>
    <col min="20" max="20" width="14.3046875" customWidth="1"/>
    <col min="21" max="22" width="13.3046875" customWidth="1"/>
    <col min="23" max="23" width="13.61328125" customWidth="1"/>
    <col min="24" max="24" width="48.15234375" customWidth="1"/>
  </cols>
  <sheetData>
    <row r="1" spans="1:24" ht="15.45" x14ac:dyDescent="0.4">
      <c r="X1" s="10" t="s">
        <v>48</v>
      </c>
    </row>
    <row r="2" spans="1:24" ht="19.3" customHeight="1" x14ac:dyDescent="0.4">
      <c r="U2" s="65" t="s">
        <v>135</v>
      </c>
      <c r="V2" s="66"/>
      <c r="W2" s="66"/>
      <c r="X2" s="66"/>
    </row>
    <row r="3" spans="1:24" ht="19.3" customHeight="1" x14ac:dyDescent="0.4">
      <c r="Q3" s="45"/>
      <c r="S3" s="48"/>
      <c r="T3" s="50"/>
      <c r="U3" s="66"/>
      <c r="V3" s="66"/>
      <c r="W3" s="66"/>
      <c r="X3" s="66"/>
    </row>
    <row r="4" spans="1:24" ht="15.45" x14ac:dyDescent="0.4">
      <c r="T4" s="45"/>
      <c r="X4" s="11"/>
    </row>
    <row r="5" spans="1:24" s="1" customFormat="1" ht="15.9" thickBot="1" x14ac:dyDescent="0.45">
      <c r="B5" s="30"/>
      <c r="D5" s="5"/>
      <c r="F5" s="5"/>
      <c r="H5" s="5"/>
      <c r="O5" s="9" t="s">
        <v>47</v>
      </c>
      <c r="P5" s="2">
        <f t="shared" ref="P5:W5" si="0">+SUBTOTAL(9,P9:P37)</f>
        <v>-14340710.437049998</v>
      </c>
      <c r="Q5" s="2">
        <f t="shared" si="0"/>
        <v>-2786806.4371000002</v>
      </c>
      <c r="R5" s="2">
        <f t="shared" si="0"/>
        <v>-8251832.46</v>
      </c>
      <c r="S5" s="2">
        <f t="shared" si="0"/>
        <v>-6088876.6370599996</v>
      </c>
      <c r="T5" s="2">
        <f t="shared" si="0"/>
        <v>-4561229.637050001</v>
      </c>
      <c r="U5" s="2">
        <f t="shared" si="0"/>
        <v>-3542197.8670500005</v>
      </c>
      <c r="V5" s="2">
        <f>+SUBTOTAL(9,V9:V37)</f>
        <v>-924031.77</v>
      </c>
      <c r="W5" s="2">
        <f t="shared" si="0"/>
        <v>-641219.38</v>
      </c>
      <c r="X5" s="9" t="s">
        <v>49</v>
      </c>
    </row>
    <row r="6" spans="1:24" s="1" customFormat="1" ht="51.45" customHeight="1" thickBot="1" x14ac:dyDescent="0.45">
      <c r="B6" s="30"/>
      <c r="D6" s="5"/>
      <c r="F6" s="5"/>
      <c r="H6" s="5"/>
      <c r="P6" s="67" t="s">
        <v>51</v>
      </c>
      <c r="Q6" s="68"/>
      <c r="R6" s="68"/>
      <c r="S6" s="68"/>
      <c r="T6" s="69"/>
      <c r="U6" s="34" t="s">
        <v>52</v>
      </c>
      <c r="V6" s="72" t="s">
        <v>103</v>
      </c>
      <c r="W6" s="75" t="s">
        <v>112</v>
      </c>
    </row>
    <row r="7" spans="1:24" s="28" customFormat="1" ht="66" thickBot="1" x14ac:dyDescent="0.45">
      <c r="A7" s="21" t="s">
        <v>36</v>
      </c>
      <c r="B7" s="22" t="s">
        <v>37</v>
      </c>
      <c r="C7" s="22" t="s">
        <v>5</v>
      </c>
      <c r="D7" s="22" t="s">
        <v>41</v>
      </c>
      <c r="E7" s="22" t="s">
        <v>95</v>
      </c>
      <c r="F7" s="22" t="s">
        <v>0</v>
      </c>
      <c r="G7" s="22" t="s">
        <v>96</v>
      </c>
      <c r="H7" s="22" t="s">
        <v>42</v>
      </c>
      <c r="I7" s="22" t="s">
        <v>97</v>
      </c>
      <c r="J7" s="22" t="s">
        <v>1</v>
      </c>
      <c r="K7" s="22" t="s">
        <v>38</v>
      </c>
      <c r="L7" s="22" t="s">
        <v>75</v>
      </c>
      <c r="M7" s="35" t="s">
        <v>105</v>
      </c>
      <c r="N7" s="22" t="s">
        <v>39</v>
      </c>
      <c r="O7" s="23" t="s">
        <v>106</v>
      </c>
      <c r="P7" s="24" t="s">
        <v>2</v>
      </c>
      <c r="Q7" s="25" t="s">
        <v>3</v>
      </c>
      <c r="R7" s="25" t="s">
        <v>83</v>
      </c>
      <c r="S7" s="25" t="s">
        <v>84</v>
      </c>
      <c r="T7" s="25" t="s">
        <v>85</v>
      </c>
      <c r="U7" s="26" t="s">
        <v>4</v>
      </c>
      <c r="V7" s="73"/>
      <c r="W7" s="76"/>
      <c r="X7" s="27" t="s">
        <v>40</v>
      </c>
    </row>
    <row r="8" spans="1:24" s="4" customFormat="1" ht="21.45" customHeight="1" x14ac:dyDescent="0.4">
      <c r="A8" s="20"/>
      <c r="B8" s="31"/>
      <c r="C8" s="20"/>
      <c r="D8" s="19"/>
      <c r="E8" s="20"/>
      <c r="F8" s="19"/>
      <c r="G8" s="20"/>
      <c r="H8" s="19"/>
      <c r="I8" s="19"/>
      <c r="J8" s="20"/>
      <c r="K8" s="20"/>
      <c r="L8" s="20"/>
      <c r="M8" s="20"/>
      <c r="N8" s="20"/>
      <c r="O8" s="20"/>
      <c r="P8" s="53" t="s">
        <v>53</v>
      </c>
      <c r="Q8" s="54" t="s">
        <v>54</v>
      </c>
      <c r="R8" s="54" t="s">
        <v>55</v>
      </c>
      <c r="S8" s="55" t="s">
        <v>56</v>
      </c>
      <c r="T8" s="54" t="s">
        <v>57</v>
      </c>
      <c r="U8" s="54" t="s">
        <v>58</v>
      </c>
      <c r="V8" s="54" t="s">
        <v>104</v>
      </c>
      <c r="W8" s="54" t="s">
        <v>111</v>
      </c>
      <c r="X8" s="17"/>
    </row>
    <row r="9" spans="1:24" s="4" customFormat="1" ht="15.45" x14ac:dyDescent="0.4">
      <c r="A9" s="12" t="s">
        <v>6</v>
      </c>
      <c r="B9" s="32" t="s">
        <v>10</v>
      </c>
      <c r="C9" s="12" t="s">
        <v>11</v>
      </c>
      <c r="D9" s="14" t="s">
        <v>24</v>
      </c>
      <c r="E9" s="14" t="s">
        <v>25</v>
      </c>
      <c r="F9" s="14" t="s">
        <v>26</v>
      </c>
      <c r="G9" s="14" t="s">
        <v>27</v>
      </c>
      <c r="H9" s="14" t="s">
        <v>31</v>
      </c>
      <c r="I9" s="14" t="s">
        <v>32</v>
      </c>
      <c r="J9" s="14" t="s">
        <v>9</v>
      </c>
      <c r="K9" s="14" t="s">
        <v>8</v>
      </c>
      <c r="L9" s="14" t="s">
        <v>63</v>
      </c>
      <c r="M9" s="36" t="s">
        <v>86</v>
      </c>
      <c r="N9" s="14" t="s">
        <v>33</v>
      </c>
      <c r="O9" s="14" t="s">
        <v>34</v>
      </c>
      <c r="P9" s="13">
        <v>-3999999.9999899999</v>
      </c>
      <c r="Q9" s="13">
        <v>-2500000</v>
      </c>
      <c r="R9" s="13">
        <v>-972352.65999999992</v>
      </c>
      <c r="S9" s="13">
        <v>-3027647</v>
      </c>
      <c r="T9" s="13">
        <v>-1499999.9999899999</v>
      </c>
      <c r="U9" s="13">
        <v>-1499999.9999899999</v>
      </c>
      <c r="V9" s="13"/>
      <c r="W9" s="13"/>
      <c r="X9" s="14"/>
    </row>
    <row r="10" spans="1:24" s="4" customFormat="1" ht="30.9" x14ac:dyDescent="0.4">
      <c r="A10" s="15" t="s">
        <v>6</v>
      </c>
      <c r="B10" s="33" t="s">
        <v>10</v>
      </c>
      <c r="C10" s="51" t="s">
        <v>11</v>
      </c>
      <c r="D10" s="51" t="s">
        <v>59</v>
      </c>
      <c r="E10" s="51" t="s">
        <v>60</v>
      </c>
      <c r="F10" s="51" t="s">
        <v>61</v>
      </c>
      <c r="G10" s="51" t="s">
        <v>62</v>
      </c>
      <c r="H10" s="51" t="s">
        <v>70</v>
      </c>
      <c r="I10" s="51" t="s">
        <v>71</v>
      </c>
      <c r="J10" s="51" t="s">
        <v>9</v>
      </c>
      <c r="K10" s="51" t="s">
        <v>8</v>
      </c>
      <c r="L10" s="51" t="s">
        <v>63</v>
      </c>
      <c r="M10" s="36" t="s">
        <v>86</v>
      </c>
      <c r="N10" s="15" t="s">
        <v>64</v>
      </c>
      <c r="O10" s="51" t="s">
        <v>65</v>
      </c>
      <c r="P10" s="52">
        <v>-182490.75099450001</v>
      </c>
      <c r="Q10" s="52">
        <v>0</v>
      </c>
      <c r="R10" s="52">
        <v>-175972.98595499998</v>
      </c>
      <c r="S10" s="52">
        <v>-6517.7650395000128</v>
      </c>
      <c r="T10" s="52">
        <v>-6517.7650395000128</v>
      </c>
      <c r="U10" s="52">
        <v>-6517.7650395000128</v>
      </c>
      <c r="V10" s="52"/>
      <c r="W10" s="52"/>
      <c r="X10" s="46" t="s">
        <v>107</v>
      </c>
    </row>
    <row r="11" spans="1:24" s="1" customFormat="1" ht="15.45" x14ac:dyDescent="0.4">
      <c r="A11" s="14" t="s">
        <v>6</v>
      </c>
      <c r="B11" s="18" t="s">
        <v>10</v>
      </c>
      <c r="C11" s="14" t="s">
        <v>11</v>
      </c>
      <c r="D11" s="14" t="s">
        <v>59</v>
      </c>
      <c r="E11" s="14" t="s">
        <v>60</v>
      </c>
      <c r="F11" s="14" t="s">
        <v>61</v>
      </c>
      <c r="G11" s="14" t="s">
        <v>62</v>
      </c>
      <c r="H11" s="14" t="s">
        <v>72</v>
      </c>
      <c r="I11" s="14" t="s">
        <v>73</v>
      </c>
      <c r="J11" s="14" t="s">
        <v>9</v>
      </c>
      <c r="K11" s="14" t="s">
        <v>8</v>
      </c>
      <c r="L11" s="14" t="s">
        <v>63</v>
      </c>
      <c r="M11" s="36" t="s">
        <v>86</v>
      </c>
      <c r="N11" s="12" t="s">
        <v>64</v>
      </c>
      <c r="O11" s="14" t="s">
        <v>65</v>
      </c>
      <c r="P11" s="13">
        <v>-1009.2500055</v>
      </c>
      <c r="Q11" s="13">
        <v>0</v>
      </c>
      <c r="R11" s="13">
        <v>-973.20404500000006</v>
      </c>
      <c r="S11" s="13">
        <v>-36.045960499999978</v>
      </c>
      <c r="T11" s="13">
        <v>-36.045960499999978</v>
      </c>
      <c r="U11" s="13">
        <v>-36.045960499999978</v>
      </c>
      <c r="V11" s="13"/>
      <c r="W11" s="13"/>
      <c r="X11" s="56"/>
    </row>
    <row r="12" spans="1:24" s="1" customFormat="1" ht="15.45" x14ac:dyDescent="0.4">
      <c r="A12" s="14" t="s">
        <v>6</v>
      </c>
      <c r="B12" s="18" t="s">
        <v>10</v>
      </c>
      <c r="C12" s="14" t="s">
        <v>11</v>
      </c>
      <c r="D12" s="14" t="s">
        <v>24</v>
      </c>
      <c r="E12" s="14" t="s">
        <v>25</v>
      </c>
      <c r="F12" s="14" t="s">
        <v>46</v>
      </c>
      <c r="G12" s="14" t="s">
        <v>45</v>
      </c>
      <c r="H12" s="14" t="s">
        <v>43</v>
      </c>
      <c r="I12" s="14" t="s">
        <v>44</v>
      </c>
      <c r="J12" s="14" t="s">
        <v>9</v>
      </c>
      <c r="K12" s="14" t="s">
        <v>8</v>
      </c>
      <c r="L12" s="14" t="s">
        <v>63</v>
      </c>
      <c r="M12" s="36" t="s">
        <v>86</v>
      </c>
      <c r="N12" s="12" t="s">
        <v>64</v>
      </c>
      <c r="O12" s="14" t="s">
        <v>65</v>
      </c>
      <c r="P12" s="13">
        <v>-5915751.1439737808</v>
      </c>
      <c r="Q12" s="13">
        <v>-282812.58</v>
      </c>
      <c r="R12" s="13">
        <v>-4947695.3287200006</v>
      </c>
      <c r="S12" s="13">
        <v>-968055.81525378081</v>
      </c>
      <c r="T12" s="13">
        <v>-968055.81525378081</v>
      </c>
      <c r="U12" s="13">
        <v>-968055.81525378081</v>
      </c>
      <c r="V12" s="13"/>
      <c r="W12" s="13"/>
      <c r="X12" s="56"/>
    </row>
    <row r="13" spans="1:24" s="7" customFormat="1" ht="15.45" x14ac:dyDescent="0.4">
      <c r="A13" s="15" t="s">
        <v>6</v>
      </c>
      <c r="B13" s="33" t="s">
        <v>10</v>
      </c>
      <c r="C13" s="15" t="s">
        <v>11</v>
      </c>
      <c r="D13" s="14" t="s">
        <v>24</v>
      </c>
      <c r="E13" s="14" t="s">
        <v>25</v>
      </c>
      <c r="F13" s="14" t="s">
        <v>26</v>
      </c>
      <c r="G13" s="14" t="s">
        <v>27</v>
      </c>
      <c r="H13" s="14" t="s">
        <v>28</v>
      </c>
      <c r="I13" s="14" t="s">
        <v>29</v>
      </c>
      <c r="J13" s="14" t="s">
        <v>9</v>
      </c>
      <c r="K13" s="14" t="s">
        <v>8</v>
      </c>
      <c r="L13" s="14" t="s">
        <v>63</v>
      </c>
      <c r="M13" s="36" t="s">
        <v>86</v>
      </c>
      <c r="N13" s="12" t="s">
        <v>64</v>
      </c>
      <c r="O13" s="14" t="s">
        <v>65</v>
      </c>
      <c r="P13" s="13">
        <v>-23173.951999039982</v>
      </c>
      <c r="Q13" s="13">
        <v>0</v>
      </c>
      <c r="R13" s="13">
        <v>-2404.6809600000001</v>
      </c>
      <c r="S13" s="13">
        <v>-20769.271039039984</v>
      </c>
      <c r="T13" s="13">
        <v>-20769.271039039984</v>
      </c>
      <c r="U13" s="13">
        <v>-20769.271039039984</v>
      </c>
      <c r="V13" s="13"/>
      <c r="W13" s="13"/>
      <c r="X13" s="56"/>
    </row>
    <row r="14" spans="1:24" s="7" customFormat="1" ht="30.9" x14ac:dyDescent="0.4">
      <c r="A14" s="15" t="s">
        <v>6</v>
      </c>
      <c r="B14" s="33" t="s">
        <v>10</v>
      </c>
      <c r="C14" s="15" t="s">
        <v>11</v>
      </c>
      <c r="D14" s="51" t="s">
        <v>24</v>
      </c>
      <c r="E14" s="51" t="s">
        <v>25</v>
      </c>
      <c r="F14" s="51" t="s">
        <v>26</v>
      </c>
      <c r="G14" s="51" t="s">
        <v>27</v>
      </c>
      <c r="H14" s="51" t="s">
        <v>74</v>
      </c>
      <c r="I14" s="51" t="s">
        <v>30</v>
      </c>
      <c r="J14" s="51" t="s">
        <v>9</v>
      </c>
      <c r="K14" s="51" t="s">
        <v>8</v>
      </c>
      <c r="L14" s="51" t="s">
        <v>63</v>
      </c>
      <c r="M14" s="36" t="s">
        <v>86</v>
      </c>
      <c r="N14" s="15" t="s">
        <v>64</v>
      </c>
      <c r="O14" s="51" t="s">
        <v>65</v>
      </c>
      <c r="P14" s="52">
        <v>-68499.483997179996</v>
      </c>
      <c r="Q14" s="52">
        <v>-426</v>
      </c>
      <c r="R14" s="52">
        <v>-7063.750320000001</v>
      </c>
      <c r="S14" s="52">
        <v>-61434.733677179996</v>
      </c>
      <c r="T14" s="52">
        <v>-61434.733677179996</v>
      </c>
      <c r="U14" s="52">
        <v>-61434.733677179996</v>
      </c>
      <c r="V14" s="52"/>
      <c r="W14" s="52"/>
      <c r="X14" s="46" t="s">
        <v>108</v>
      </c>
    </row>
    <row r="15" spans="1:24" s="3" customFormat="1" ht="15.45" x14ac:dyDescent="0.4">
      <c r="A15" s="12" t="s">
        <v>6</v>
      </c>
      <c r="B15" s="32" t="s">
        <v>10</v>
      </c>
      <c r="C15" s="12" t="s">
        <v>11</v>
      </c>
      <c r="D15" s="12" t="s">
        <v>12</v>
      </c>
      <c r="E15" s="12" t="s">
        <v>14</v>
      </c>
      <c r="F15" s="12" t="s">
        <v>13</v>
      </c>
      <c r="G15" s="12" t="s">
        <v>15</v>
      </c>
      <c r="H15" s="12" t="s">
        <v>20</v>
      </c>
      <c r="I15" s="12" t="s">
        <v>21</v>
      </c>
      <c r="J15" s="12" t="s">
        <v>9</v>
      </c>
      <c r="K15" s="12" t="s">
        <v>8</v>
      </c>
      <c r="L15" s="12" t="s">
        <v>63</v>
      </c>
      <c r="M15" s="36" t="s">
        <v>86</v>
      </c>
      <c r="N15" s="12" t="s">
        <v>64</v>
      </c>
      <c r="O15" s="12" t="s">
        <v>65</v>
      </c>
      <c r="P15" s="16">
        <v>-856731.47101523995</v>
      </c>
      <c r="Q15" s="16">
        <v>-3008.1518999999998</v>
      </c>
      <c r="R15" s="16">
        <v>-855171.01512000011</v>
      </c>
      <c r="S15" s="16">
        <v>-1560.4558952399821</v>
      </c>
      <c r="T15" s="16">
        <v>-1560.4558952399821</v>
      </c>
      <c r="U15" s="13">
        <v>-1560.4558952399821</v>
      </c>
      <c r="V15" s="13"/>
      <c r="W15" s="13"/>
      <c r="X15" s="70" t="s">
        <v>110</v>
      </c>
    </row>
    <row r="16" spans="1:24" s="3" customFormat="1" ht="15.45" x14ac:dyDescent="0.4">
      <c r="A16" s="12" t="s">
        <v>6</v>
      </c>
      <c r="B16" s="32" t="s">
        <v>10</v>
      </c>
      <c r="C16" s="12" t="s">
        <v>11</v>
      </c>
      <c r="D16" s="12" t="s">
        <v>12</v>
      </c>
      <c r="E16" s="12" t="s">
        <v>14</v>
      </c>
      <c r="F16" s="12" t="s">
        <v>13</v>
      </c>
      <c r="G16" s="12" t="s">
        <v>15</v>
      </c>
      <c r="H16" s="12" t="s">
        <v>18</v>
      </c>
      <c r="I16" s="12" t="s">
        <v>19</v>
      </c>
      <c r="J16" s="12" t="s">
        <v>9</v>
      </c>
      <c r="K16" s="12" t="s">
        <v>8</v>
      </c>
      <c r="L16" s="12" t="s">
        <v>63</v>
      </c>
      <c r="M16" s="36" t="s">
        <v>86</v>
      </c>
      <c r="N16" s="12" t="s">
        <v>64</v>
      </c>
      <c r="O16" s="12" t="s">
        <v>65</v>
      </c>
      <c r="P16" s="16">
        <v>-1959.8451979800002</v>
      </c>
      <c r="Q16" s="16">
        <v>-10.7052</v>
      </c>
      <c r="R16" s="16">
        <v>-1952.4452399999998</v>
      </c>
      <c r="S16" s="16">
        <v>-7.3999579800001003</v>
      </c>
      <c r="T16" s="16">
        <v>-7.3999579800000959</v>
      </c>
      <c r="U16" s="13">
        <v>-7.3999579800000959</v>
      </c>
      <c r="V16" s="13"/>
      <c r="W16" s="13"/>
      <c r="X16" s="71"/>
    </row>
    <row r="17" spans="1:24" s="1" customFormat="1" ht="15.45" x14ac:dyDescent="0.4">
      <c r="A17" s="14" t="s">
        <v>6</v>
      </c>
      <c r="B17" s="18" t="s">
        <v>10</v>
      </c>
      <c r="C17" s="14" t="s">
        <v>11</v>
      </c>
      <c r="D17" s="12" t="s">
        <v>12</v>
      </c>
      <c r="E17" s="12" t="s">
        <v>14</v>
      </c>
      <c r="F17" s="12" t="s">
        <v>13</v>
      </c>
      <c r="G17" s="12" t="s">
        <v>15</v>
      </c>
      <c r="H17" s="12" t="s">
        <v>22</v>
      </c>
      <c r="I17" s="12" t="s">
        <v>23</v>
      </c>
      <c r="J17" s="12" t="s">
        <v>9</v>
      </c>
      <c r="K17" s="12" t="s">
        <v>8</v>
      </c>
      <c r="L17" s="12" t="s">
        <v>63</v>
      </c>
      <c r="M17" s="36" t="s">
        <v>86</v>
      </c>
      <c r="N17" s="12" t="s">
        <v>64</v>
      </c>
      <c r="O17" s="12" t="s">
        <v>65</v>
      </c>
      <c r="P17" s="16">
        <v>-119446.53987677999</v>
      </c>
      <c r="Q17" s="16">
        <v>-549</v>
      </c>
      <c r="R17" s="16">
        <v>-119099.15964</v>
      </c>
      <c r="S17" s="16">
        <v>-347.38023677999399</v>
      </c>
      <c r="T17" s="16">
        <v>-347.38023677999445</v>
      </c>
      <c r="U17" s="13">
        <v>-347.38023677999445</v>
      </c>
      <c r="V17" s="13"/>
      <c r="W17" s="13"/>
      <c r="X17" s="71"/>
    </row>
    <row r="18" spans="1:24" s="3" customFormat="1" ht="15.45" x14ac:dyDescent="0.4">
      <c r="A18" s="12" t="s">
        <v>6</v>
      </c>
      <c r="B18" s="12" t="s">
        <v>10</v>
      </c>
      <c r="C18" s="12" t="s">
        <v>11</v>
      </c>
      <c r="D18" s="12" t="s">
        <v>12</v>
      </c>
      <c r="E18" s="12" t="s">
        <v>14</v>
      </c>
      <c r="F18" s="12" t="s">
        <v>13</v>
      </c>
      <c r="G18" s="12" t="s">
        <v>15</v>
      </c>
      <c r="H18" s="12" t="s">
        <v>20</v>
      </c>
      <c r="I18" s="12" t="s">
        <v>21</v>
      </c>
      <c r="J18" s="12" t="s">
        <v>9</v>
      </c>
      <c r="K18" s="12" t="s">
        <v>8</v>
      </c>
      <c r="L18" s="49" t="s">
        <v>66</v>
      </c>
      <c r="M18" s="12" t="s">
        <v>88</v>
      </c>
      <c r="N18" s="12" t="s">
        <v>101</v>
      </c>
      <c r="O18" s="12" t="s">
        <v>102</v>
      </c>
      <c r="P18" s="16">
        <v>-162359</v>
      </c>
      <c r="Q18" s="16">
        <v>0</v>
      </c>
      <c r="R18" s="16">
        <v>0</v>
      </c>
      <c r="S18" s="16">
        <f>+P18-R18</f>
        <v>-162359</v>
      </c>
      <c r="T18" s="16">
        <f>+S18</f>
        <v>-162359</v>
      </c>
      <c r="U18" s="12">
        <v>0</v>
      </c>
      <c r="V18" s="16">
        <f>+T18</f>
        <v>-162359</v>
      </c>
      <c r="W18" s="16"/>
      <c r="X18" s="56"/>
    </row>
    <row r="19" spans="1:24" s="3" customFormat="1" ht="15.45" x14ac:dyDescent="0.4">
      <c r="A19" s="12" t="s">
        <v>6</v>
      </c>
      <c r="B19" s="12" t="s">
        <v>10</v>
      </c>
      <c r="C19" s="12" t="s">
        <v>11</v>
      </c>
      <c r="D19" s="12" t="s">
        <v>12</v>
      </c>
      <c r="E19" s="12" t="s">
        <v>14</v>
      </c>
      <c r="F19" s="12" t="s">
        <v>13</v>
      </c>
      <c r="G19" s="12" t="s">
        <v>15</v>
      </c>
      <c r="H19" s="12" t="s">
        <v>18</v>
      </c>
      <c r="I19" s="15" t="s">
        <v>19</v>
      </c>
      <c r="J19" s="12" t="s">
        <v>9</v>
      </c>
      <c r="K19" s="12" t="s">
        <v>8</v>
      </c>
      <c r="L19" s="49" t="s">
        <v>66</v>
      </c>
      <c r="M19" s="12" t="s">
        <v>88</v>
      </c>
      <c r="N19" s="12" t="s">
        <v>101</v>
      </c>
      <c r="O19" s="12" t="s">
        <v>102</v>
      </c>
      <c r="P19" s="16">
        <v>-230000</v>
      </c>
      <c r="Q19" s="16">
        <v>0</v>
      </c>
      <c r="R19" s="16">
        <v>0</v>
      </c>
      <c r="S19" s="16">
        <f>+P19-R19</f>
        <v>-230000</v>
      </c>
      <c r="T19" s="16">
        <f>+S19</f>
        <v>-230000</v>
      </c>
      <c r="U19" s="12">
        <v>0</v>
      </c>
      <c r="V19" s="16">
        <v>-150000</v>
      </c>
      <c r="W19" s="16"/>
      <c r="X19" s="56"/>
    </row>
    <row r="20" spans="1:24" s="1" customFormat="1" ht="15.45" x14ac:dyDescent="0.4">
      <c r="A20" s="14" t="s">
        <v>6</v>
      </c>
      <c r="B20" s="18" t="s">
        <v>10</v>
      </c>
      <c r="C20" s="14" t="s">
        <v>11</v>
      </c>
      <c r="D20" s="14" t="s">
        <v>24</v>
      </c>
      <c r="E20" s="14" t="s">
        <v>25</v>
      </c>
      <c r="F20" s="14" t="s">
        <v>26</v>
      </c>
      <c r="G20" s="14" t="s">
        <v>27</v>
      </c>
      <c r="H20" s="14" t="s">
        <v>74</v>
      </c>
      <c r="I20" s="14" t="s">
        <v>30</v>
      </c>
      <c r="J20" s="14" t="s">
        <v>9</v>
      </c>
      <c r="K20" s="14" t="s">
        <v>8</v>
      </c>
      <c r="L20" s="14" t="s">
        <v>67</v>
      </c>
      <c r="M20" s="14" t="s">
        <v>87</v>
      </c>
      <c r="N20" s="14" t="s">
        <v>68</v>
      </c>
      <c r="O20" s="14" t="s">
        <v>69</v>
      </c>
      <c r="P20" s="13">
        <v>-395146</v>
      </c>
      <c r="Q20" s="13">
        <v>0</v>
      </c>
      <c r="R20" s="16">
        <v>-208858</v>
      </c>
      <c r="S20" s="16">
        <f>+P20-R20</f>
        <v>-186288</v>
      </c>
      <c r="T20" s="16">
        <f>+S20</f>
        <v>-186288</v>
      </c>
      <c r="U20" s="16">
        <f>+T20-81712+15000</f>
        <v>-253000</v>
      </c>
      <c r="V20" s="13"/>
      <c r="W20" s="57"/>
      <c r="X20" s="62" t="s">
        <v>109</v>
      </c>
    </row>
    <row r="21" spans="1:24" s="1" customFormat="1" ht="15.45" x14ac:dyDescent="0.4">
      <c r="A21" s="14" t="s">
        <v>6</v>
      </c>
      <c r="B21" s="18" t="s">
        <v>10</v>
      </c>
      <c r="C21" s="14" t="s">
        <v>11</v>
      </c>
      <c r="D21" s="14" t="s">
        <v>24</v>
      </c>
      <c r="E21" s="14" t="s">
        <v>25</v>
      </c>
      <c r="F21" s="14" t="s">
        <v>26</v>
      </c>
      <c r="G21" s="14" t="s">
        <v>27</v>
      </c>
      <c r="H21" s="14" t="s">
        <v>74</v>
      </c>
      <c r="I21" s="14" t="s">
        <v>30</v>
      </c>
      <c r="J21" s="14" t="s">
        <v>9</v>
      </c>
      <c r="K21" s="14" t="s">
        <v>8</v>
      </c>
      <c r="L21" s="14" t="s">
        <v>66</v>
      </c>
      <c r="M21" s="14" t="s">
        <v>88</v>
      </c>
      <c r="N21" s="14" t="s">
        <v>68</v>
      </c>
      <c r="O21" s="14" t="s">
        <v>69</v>
      </c>
      <c r="P21" s="13">
        <v>-804854</v>
      </c>
      <c r="Q21" s="13">
        <v>0</v>
      </c>
      <c r="R21" s="16">
        <v>-137673</v>
      </c>
      <c r="S21" s="16">
        <f>+P21-R21</f>
        <v>-667181</v>
      </c>
      <c r="T21" s="16">
        <f>+S21</f>
        <v>-667181</v>
      </c>
      <c r="U21" s="16">
        <f>+T21+81712</f>
        <v>-585469</v>
      </c>
      <c r="V21" s="13"/>
      <c r="W21" s="58"/>
      <c r="X21" s="74"/>
    </row>
    <row r="22" spans="1:24" s="1" customFormat="1" ht="15.45" x14ac:dyDescent="0.4">
      <c r="A22" s="14" t="s">
        <v>6</v>
      </c>
      <c r="B22" s="14" t="s">
        <v>90</v>
      </c>
      <c r="C22" s="14" t="s">
        <v>98</v>
      </c>
      <c r="D22" s="14" t="s">
        <v>12</v>
      </c>
      <c r="E22" s="14" t="s">
        <v>14</v>
      </c>
      <c r="F22" s="14" t="s">
        <v>13</v>
      </c>
      <c r="G22" s="14" t="s">
        <v>15</v>
      </c>
      <c r="H22" s="14" t="s">
        <v>91</v>
      </c>
      <c r="I22" s="14" t="s">
        <v>92</v>
      </c>
      <c r="J22" s="14" t="s">
        <v>9</v>
      </c>
      <c r="K22" s="14" t="s">
        <v>8</v>
      </c>
      <c r="L22" s="14" t="s">
        <v>67</v>
      </c>
      <c r="M22" s="14" t="s">
        <v>87</v>
      </c>
      <c r="N22" s="14" t="s">
        <v>93</v>
      </c>
      <c r="O22" s="14" t="s">
        <v>94</v>
      </c>
      <c r="P22" s="13">
        <v>-150000</v>
      </c>
      <c r="Q22" s="13">
        <v>0</v>
      </c>
      <c r="R22" s="13">
        <v>-63217.23</v>
      </c>
      <c r="S22" s="13">
        <v>-86782.77</v>
      </c>
      <c r="T22" s="13">
        <v>-86782.77</v>
      </c>
      <c r="U22" s="14">
        <v>0</v>
      </c>
      <c r="V22" s="13">
        <f>+T22</f>
        <v>-86782.77</v>
      </c>
      <c r="W22" s="13"/>
      <c r="X22" s="14"/>
    </row>
    <row r="23" spans="1:24" s="1" customFormat="1" ht="15.45" x14ac:dyDescent="0.4">
      <c r="A23" s="14" t="s">
        <v>6</v>
      </c>
      <c r="B23" s="14" t="s">
        <v>90</v>
      </c>
      <c r="C23" s="14" t="s">
        <v>98</v>
      </c>
      <c r="D23" s="14" t="s">
        <v>12</v>
      </c>
      <c r="E23" s="14" t="s">
        <v>14</v>
      </c>
      <c r="F23" s="14" t="s">
        <v>13</v>
      </c>
      <c r="G23" s="14" t="s">
        <v>15</v>
      </c>
      <c r="H23" s="14" t="s">
        <v>91</v>
      </c>
      <c r="I23" s="14" t="s">
        <v>92</v>
      </c>
      <c r="J23" s="14" t="s">
        <v>9</v>
      </c>
      <c r="K23" s="14" t="s">
        <v>8</v>
      </c>
      <c r="L23" s="14" t="s">
        <v>66</v>
      </c>
      <c r="M23" s="14" t="s">
        <v>88</v>
      </c>
      <c r="N23" s="14" t="s">
        <v>93</v>
      </c>
      <c r="O23" s="14" t="s">
        <v>94</v>
      </c>
      <c r="P23" s="13">
        <v>-1114289</v>
      </c>
      <c r="Q23" s="13">
        <v>0</v>
      </c>
      <c r="R23" s="13">
        <v>-702087</v>
      </c>
      <c r="S23" s="13">
        <f>+P23-R23</f>
        <v>-412202</v>
      </c>
      <c r="T23" s="13">
        <f>+S23</f>
        <v>-412202</v>
      </c>
      <c r="U23" s="14">
        <v>0</v>
      </c>
      <c r="V23" s="13">
        <f>+T23</f>
        <v>-412202</v>
      </c>
      <c r="W23" s="13"/>
      <c r="X23" s="14"/>
    </row>
    <row r="24" spans="1:24" s="39" customFormat="1" ht="15.45" x14ac:dyDescent="0.4">
      <c r="A24" s="12" t="s">
        <v>6</v>
      </c>
      <c r="B24" s="32" t="s">
        <v>16</v>
      </c>
      <c r="C24" s="12" t="s">
        <v>17</v>
      </c>
      <c r="D24" s="12" t="s">
        <v>35</v>
      </c>
      <c r="E24" s="12" t="s">
        <v>76</v>
      </c>
      <c r="F24" s="12" t="s">
        <v>35</v>
      </c>
      <c r="G24" s="12" t="s">
        <v>77</v>
      </c>
      <c r="H24" s="12" t="s">
        <v>35</v>
      </c>
      <c r="I24" s="12" t="s">
        <v>78</v>
      </c>
      <c r="J24" s="12" t="s">
        <v>7</v>
      </c>
      <c r="K24" s="12" t="s">
        <v>8</v>
      </c>
      <c r="L24" s="12" t="s">
        <v>79</v>
      </c>
      <c r="M24" s="12" t="s">
        <v>89</v>
      </c>
      <c r="N24" s="12" t="s">
        <v>80</v>
      </c>
      <c r="O24" s="12" t="s">
        <v>81</v>
      </c>
      <c r="P24" s="16">
        <v>-85000</v>
      </c>
      <c r="Q24" s="16">
        <v>0</v>
      </c>
      <c r="R24" s="16">
        <v>0</v>
      </c>
      <c r="S24" s="16">
        <v>-85000</v>
      </c>
      <c r="T24" s="16">
        <v>-85000</v>
      </c>
      <c r="U24" s="16">
        <f t="shared" ref="U24:U25" si="1">+T24</f>
        <v>-85000</v>
      </c>
      <c r="V24" s="38"/>
      <c r="W24" s="38"/>
      <c r="X24" s="37"/>
    </row>
    <row r="25" spans="1:24" s="41" customFormat="1" ht="46.3" x14ac:dyDescent="0.4">
      <c r="A25" s="15" t="s">
        <v>6</v>
      </c>
      <c r="B25" s="33" t="s">
        <v>16</v>
      </c>
      <c r="C25" s="15" t="s">
        <v>17</v>
      </c>
      <c r="D25" s="15" t="s">
        <v>12</v>
      </c>
      <c r="E25" s="15" t="s">
        <v>14</v>
      </c>
      <c r="F25" s="15" t="s">
        <v>13</v>
      </c>
      <c r="G25" s="15" t="s">
        <v>15</v>
      </c>
      <c r="H25" s="15" t="s">
        <v>22</v>
      </c>
      <c r="I25" s="15" t="s">
        <v>23</v>
      </c>
      <c r="J25" s="15" t="s">
        <v>9</v>
      </c>
      <c r="K25" s="15" t="s">
        <v>8</v>
      </c>
      <c r="L25" s="15" t="s">
        <v>66</v>
      </c>
      <c r="M25" s="15" t="s">
        <v>88</v>
      </c>
      <c r="N25" s="15" t="s">
        <v>80</v>
      </c>
      <c r="O25" s="15" t="s">
        <v>81</v>
      </c>
      <c r="P25" s="47">
        <v>-60000</v>
      </c>
      <c r="Q25" s="47">
        <v>0</v>
      </c>
      <c r="R25" s="47">
        <v>0</v>
      </c>
      <c r="S25" s="47">
        <v>-60000</v>
      </c>
      <c r="T25" s="47">
        <v>-60000</v>
      </c>
      <c r="U25" s="47">
        <f t="shared" si="1"/>
        <v>-60000</v>
      </c>
      <c r="V25" s="40"/>
      <c r="W25" s="40"/>
      <c r="X25" s="46" t="s">
        <v>82</v>
      </c>
    </row>
    <row r="26" spans="1:24" s="1" customFormat="1" ht="15.45" x14ac:dyDescent="0.4">
      <c r="A26" s="15" t="s">
        <v>6</v>
      </c>
      <c r="B26" s="14" t="s">
        <v>100</v>
      </c>
      <c r="C26" s="43" t="s">
        <v>99</v>
      </c>
      <c r="D26" s="14" t="s">
        <v>12</v>
      </c>
      <c r="E26" s="14" t="s">
        <v>14</v>
      </c>
      <c r="F26" s="14" t="s">
        <v>13</v>
      </c>
      <c r="G26" s="14" t="s">
        <v>15</v>
      </c>
      <c r="H26" s="14" t="s">
        <v>20</v>
      </c>
      <c r="I26" s="14" t="s">
        <v>21</v>
      </c>
      <c r="J26" s="14" t="s">
        <v>9</v>
      </c>
      <c r="K26" s="14" t="s">
        <v>8</v>
      </c>
      <c r="L26" s="14" t="s">
        <v>67</v>
      </c>
      <c r="M26" s="14" t="s">
        <v>87</v>
      </c>
      <c r="N26" s="14" t="s">
        <v>80</v>
      </c>
      <c r="O26" s="14" t="s">
        <v>81</v>
      </c>
      <c r="P26" s="13">
        <v>0</v>
      </c>
      <c r="Q26" s="13">
        <v>0</v>
      </c>
      <c r="R26" s="13">
        <v>-562</v>
      </c>
      <c r="S26" s="13">
        <f>+P26-R26</f>
        <v>562</v>
      </c>
      <c r="T26" s="13">
        <f>+S26</f>
        <v>562</v>
      </c>
      <c r="U26" s="14">
        <v>0</v>
      </c>
      <c r="V26" s="13">
        <f>+T26</f>
        <v>562</v>
      </c>
      <c r="W26" s="13"/>
      <c r="X26" s="14"/>
    </row>
    <row r="27" spans="1:24" s="42" customFormat="1" ht="15.9" x14ac:dyDescent="0.45">
      <c r="A27" s="15" t="s">
        <v>6</v>
      </c>
      <c r="B27" s="14" t="s">
        <v>100</v>
      </c>
      <c r="C27" s="43" t="s">
        <v>99</v>
      </c>
      <c r="D27" s="14" t="s">
        <v>12</v>
      </c>
      <c r="E27" s="14" t="s">
        <v>14</v>
      </c>
      <c r="F27" s="14" t="s">
        <v>13</v>
      </c>
      <c r="G27" s="14" t="s">
        <v>15</v>
      </c>
      <c r="H27" s="14" t="s">
        <v>20</v>
      </c>
      <c r="I27" s="14" t="s">
        <v>21</v>
      </c>
      <c r="J27" s="14" t="s">
        <v>9</v>
      </c>
      <c r="K27" s="14" t="s">
        <v>8</v>
      </c>
      <c r="L27" s="14" t="s">
        <v>66</v>
      </c>
      <c r="M27" s="14" t="s">
        <v>88</v>
      </c>
      <c r="N27" s="14" t="s">
        <v>80</v>
      </c>
      <c r="O27" s="14" t="s">
        <v>81</v>
      </c>
      <c r="P27" s="13">
        <v>-170000</v>
      </c>
      <c r="Q27" s="13">
        <v>0</v>
      </c>
      <c r="R27" s="13">
        <v>-56750</v>
      </c>
      <c r="S27" s="13">
        <f>+P27-R27</f>
        <v>-113250</v>
      </c>
      <c r="T27" s="13">
        <f>+S27</f>
        <v>-113250</v>
      </c>
      <c r="U27" s="44">
        <v>0</v>
      </c>
      <c r="V27" s="13">
        <f>+T27</f>
        <v>-113250</v>
      </c>
      <c r="W27" s="13"/>
      <c r="X27" s="44"/>
    </row>
    <row r="28" spans="1:24" s="1" customFormat="1" ht="15.45" x14ac:dyDescent="0.4">
      <c r="A28" s="15" t="s">
        <v>6</v>
      </c>
      <c r="B28" s="14" t="s">
        <v>113</v>
      </c>
      <c r="C28" s="43" t="s">
        <v>114</v>
      </c>
      <c r="D28" s="14" t="s">
        <v>116</v>
      </c>
      <c r="E28" s="14" t="s">
        <v>115</v>
      </c>
      <c r="F28" s="14" t="s">
        <v>117</v>
      </c>
      <c r="G28" s="14" t="s">
        <v>118</v>
      </c>
      <c r="H28" s="14" t="s">
        <v>119</v>
      </c>
      <c r="I28" s="14" t="s">
        <v>120</v>
      </c>
      <c r="J28" s="14" t="s">
        <v>9</v>
      </c>
      <c r="K28" s="14" t="s">
        <v>8</v>
      </c>
      <c r="L28" s="14" t="s">
        <v>66</v>
      </c>
      <c r="M28" s="14" t="s">
        <v>88</v>
      </c>
      <c r="N28" s="59" t="s">
        <v>121</v>
      </c>
      <c r="O28" s="59" t="s">
        <v>122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3">
        <v>-255364.24</v>
      </c>
      <c r="X28" s="62" t="s">
        <v>134</v>
      </c>
    </row>
    <row r="29" spans="1:24" s="1" customFormat="1" ht="15.45" x14ac:dyDescent="0.4">
      <c r="A29" s="15" t="s">
        <v>6</v>
      </c>
      <c r="B29" s="14" t="s">
        <v>113</v>
      </c>
      <c r="C29" s="43" t="s">
        <v>114</v>
      </c>
      <c r="D29" s="12" t="s">
        <v>35</v>
      </c>
      <c r="E29" s="12" t="s">
        <v>76</v>
      </c>
      <c r="F29" s="12" t="s">
        <v>35</v>
      </c>
      <c r="G29" s="12" t="s">
        <v>77</v>
      </c>
      <c r="H29" s="12" t="s">
        <v>35</v>
      </c>
      <c r="I29" s="12" t="s">
        <v>78</v>
      </c>
      <c r="J29" s="12" t="s">
        <v>7</v>
      </c>
      <c r="K29" s="12" t="s">
        <v>8</v>
      </c>
      <c r="L29" s="12" t="s">
        <v>79</v>
      </c>
      <c r="M29" s="12" t="s">
        <v>89</v>
      </c>
      <c r="N29" s="60" t="s">
        <v>123</v>
      </c>
      <c r="O29" s="60" t="s">
        <v>124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3">
        <v>-101</v>
      </c>
      <c r="X29" s="63"/>
    </row>
    <row r="30" spans="1:24" s="42" customFormat="1" ht="15.9" x14ac:dyDescent="0.45">
      <c r="A30" s="15" t="s">
        <v>6</v>
      </c>
      <c r="B30" s="14" t="s">
        <v>113</v>
      </c>
      <c r="C30" s="43" t="s">
        <v>114</v>
      </c>
      <c r="D30" s="14" t="s">
        <v>116</v>
      </c>
      <c r="E30" s="14" t="s">
        <v>115</v>
      </c>
      <c r="F30" s="14" t="s">
        <v>117</v>
      </c>
      <c r="G30" s="14" t="s">
        <v>118</v>
      </c>
      <c r="H30" s="14" t="s">
        <v>119</v>
      </c>
      <c r="I30" s="14" t="s">
        <v>120</v>
      </c>
      <c r="J30" s="14" t="s">
        <v>9</v>
      </c>
      <c r="K30" s="14" t="s">
        <v>8</v>
      </c>
      <c r="L30" s="14" t="s">
        <v>66</v>
      </c>
      <c r="M30" s="14" t="s">
        <v>88</v>
      </c>
      <c r="N30" s="60" t="s">
        <v>123</v>
      </c>
      <c r="O30" s="60" t="s">
        <v>124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3">
        <v>-21937.62</v>
      </c>
      <c r="X30" s="63"/>
    </row>
    <row r="31" spans="1:24" s="42" customFormat="1" ht="15.9" x14ac:dyDescent="0.45">
      <c r="A31" s="15" t="s">
        <v>6</v>
      </c>
      <c r="B31" s="14" t="s">
        <v>113</v>
      </c>
      <c r="C31" s="43" t="s">
        <v>114</v>
      </c>
      <c r="D31" s="14" t="s">
        <v>116</v>
      </c>
      <c r="E31" s="14" t="s">
        <v>115</v>
      </c>
      <c r="F31" s="14" t="s">
        <v>117</v>
      </c>
      <c r="G31" s="14" t="s">
        <v>118</v>
      </c>
      <c r="H31" s="14" t="s">
        <v>119</v>
      </c>
      <c r="I31" s="14" t="s">
        <v>120</v>
      </c>
      <c r="J31" s="14" t="s">
        <v>9</v>
      </c>
      <c r="K31" s="14" t="s">
        <v>8</v>
      </c>
      <c r="L31" s="14" t="s">
        <v>66</v>
      </c>
      <c r="M31" s="14" t="s">
        <v>88</v>
      </c>
      <c r="N31" s="59" t="s">
        <v>125</v>
      </c>
      <c r="O31" s="61" t="s">
        <v>126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3">
        <v>-33455.64</v>
      </c>
      <c r="X31" s="63"/>
    </row>
    <row r="32" spans="1:24" s="1" customFormat="1" ht="15.45" x14ac:dyDescent="0.4">
      <c r="A32" s="15" t="s">
        <v>6</v>
      </c>
      <c r="B32" s="14" t="s">
        <v>113</v>
      </c>
      <c r="C32" s="43" t="s">
        <v>114</v>
      </c>
      <c r="D32" s="14" t="s">
        <v>116</v>
      </c>
      <c r="E32" s="14" t="s">
        <v>115</v>
      </c>
      <c r="F32" s="14" t="s">
        <v>117</v>
      </c>
      <c r="G32" s="14" t="s">
        <v>118</v>
      </c>
      <c r="H32" s="14" t="s">
        <v>119</v>
      </c>
      <c r="I32" s="14" t="s">
        <v>120</v>
      </c>
      <c r="J32" s="14" t="s">
        <v>9</v>
      </c>
      <c r="K32" s="14" t="s">
        <v>8</v>
      </c>
      <c r="L32" s="14" t="s">
        <v>66</v>
      </c>
      <c r="M32" s="14" t="s">
        <v>88</v>
      </c>
      <c r="N32" s="59" t="s">
        <v>127</v>
      </c>
      <c r="O32" s="59" t="s">
        <v>124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3">
        <v>-94064</v>
      </c>
      <c r="X32" s="63"/>
    </row>
    <row r="33" spans="1:24" s="42" customFormat="1" ht="15.9" x14ac:dyDescent="0.45">
      <c r="A33" s="15" t="s">
        <v>6</v>
      </c>
      <c r="B33" s="14" t="s">
        <v>113</v>
      </c>
      <c r="C33" s="43" t="s">
        <v>114</v>
      </c>
      <c r="D33" s="14" t="s">
        <v>116</v>
      </c>
      <c r="E33" s="14" t="s">
        <v>115</v>
      </c>
      <c r="F33" s="14" t="s">
        <v>117</v>
      </c>
      <c r="G33" s="14" t="s">
        <v>118</v>
      </c>
      <c r="H33" s="14" t="s">
        <v>119</v>
      </c>
      <c r="I33" s="14" t="s">
        <v>120</v>
      </c>
      <c r="J33" s="14" t="s">
        <v>9</v>
      </c>
      <c r="K33" s="14" t="s">
        <v>8</v>
      </c>
      <c r="L33" s="12" t="s">
        <v>67</v>
      </c>
      <c r="M33" s="14" t="s">
        <v>87</v>
      </c>
      <c r="N33" s="59" t="s">
        <v>128</v>
      </c>
      <c r="O33" s="59" t="s">
        <v>129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3">
        <v>-194615.13</v>
      </c>
      <c r="X33" s="63"/>
    </row>
    <row r="34" spans="1:24" s="42" customFormat="1" ht="15.9" x14ac:dyDescent="0.45">
      <c r="A34" s="15" t="s">
        <v>6</v>
      </c>
      <c r="B34" s="14" t="s">
        <v>113</v>
      </c>
      <c r="C34" s="43" t="s">
        <v>114</v>
      </c>
      <c r="D34" s="14" t="s">
        <v>116</v>
      </c>
      <c r="E34" s="14" t="s">
        <v>115</v>
      </c>
      <c r="F34" s="14" t="s">
        <v>117</v>
      </c>
      <c r="G34" s="14" t="s">
        <v>118</v>
      </c>
      <c r="H34" s="14" t="s">
        <v>119</v>
      </c>
      <c r="I34" s="14" t="s">
        <v>120</v>
      </c>
      <c r="J34" s="14" t="s">
        <v>9</v>
      </c>
      <c r="K34" s="14" t="s">
        <v>8</v>
      </c>
      <c r="L34" s="12" t="s">
        <v>66</v>
      </c>
      <c r="M34" s="14" t="s">
        <v>88</v>
      </c>
      <c r="N34" s="59" t="s">
        <v>128</v>
      </c>
      <c r="O34" s="59" t="s">
        <v>129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3">
        <v>-39690.75</v>
      </c>
      <c r="X34" s="63"/>
    </row>
    <row r="35" spans="1:24" ht="15.45" x14ac:dyDescent="0.4">
      <c r="A35" s="15" t="s">
        <v>6</v>
      </c>
      <c r="B35" s="14" t="s">
        <v>113</v>
      </c>
      <c r="C35" s="43" t="s">
        <v>114</v>
      </c>
      <c r="D35" s="14" t="s">
        <v>116</v>
      </c>
      <c r="E35" s="14" t="s">
        <v>115</v>
      </c>
      <c r="F35" s="14" t="s">
        <v>117</v>
      </c>
      <c r="G35" s="14" t="s">
        <v>118</v>
      </c>
      <c r="H35" s="51" t="s">
        <v>130</v>
      </c>
      <c r="I35" s="51" t="s">
        <v>131</v>
      </c>
      <c r="J35" s="14" t="s">
        <v>9</v>
      </c>
      <c r="K35" s="14" t="s">
        <v>8</v>
      </c>
      <c r="L35" s="12" t="s">
        <v>66</v>
      </c>
      <c r="M35" s="14" t="s">
        <v>88</v>
      </c>
      <c r="N35" s="14" t="s">
        <v>132</v>
      </c>
      <c r="O35" s="14" t="s">
        <v>133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3">
        <v>-1991</v>
      </c>
      <c r="X35" s="64"/>
    </row>
    <row r="38" spans="1:24" ht="15.45" x14ac:dyDescent="0.4">
      <c r="A38" s="8" t="s">
        <v>50</v>
      </c>
    </row>
  </sheetData>
  <autoFilter ref="A7:X35" xr:uid="{80C30872-61CB-42C8-89F5-2F665FACFC05}"/>
  <mergeCells count="7">
    <mergeCell ref="X28:X35"/>
    <mergeCell ref="U2:X3"/>
    <mergeCell ref="P6:T6"/>
    <mergeCell ref="X15:X17"/>
    <mergeCell ref="V6:V7"/>
    <mergeCell ref="X20:X21"/>
    <mergeCell ref="W6:W7"/>
  </mergeCells>
  <phoneticPr fontId="7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A00C34-8E8F-48E5-AB87-42835B1757D0}">
  <ds:schemaRefs>
    <ds:schemaRef ds:uri="http://schemas.microsoft.com/office/2006/metadata/properties"/>
    <ds:schemaRef ds:uri="http://schemas.microsoft.com/office/2006/documentManagement/types"/>
    <ds:schemaRef ds:uri="e6f0d7a7-7317-4211-b722-0acf268d17fd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b483750-598d-46a0-877d-052f8f804d23"/>
  </ds:schemaRefs>
</ds:datastoreItem>
</file>

<file path=customXml/itemProps2.xml><?xml version="1.0" encoding="utf-8"?>
<ds:datastoreItem xmlns:ds="http://schemas.openxmlformats.org/officeDocument/2006/customXml" ds:itemID="{115D1C25-C787-4A23-80E3-149E790E5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09045E-E026-4A75-9169-715EF7CAE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Asutuste_lõikes_erak_ylek_2024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Helena Siemann - MKM</cp:lastModifiedBy>
  <dcterms:created xsi:type="dcterms:W3CDTF">2024-01-12T13:03:27Z</dcterms:created>
  <dcterms:modified xsi:type="dcterms:W3CDTF">2025-02-03T14:44:48Z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2157800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2025-01-13T07:47:09Z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cba9a120-7c68-4278-a0e7-c7c0239ee87b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